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D24"/>
  <c r="E24"/>
  <c r="F24"/>
  <c r="G24"/>
  <c r="R24"/>
  <c r="N24"/>
  <c r="E28"/>
  <c r="D28"/>
  <c r="C28"/>
  <c r="E27"/>
  <c r="D27"/>
  <c r="C27"/>
  <c r="E26"/>
  <c r="D26"/>
  <c r="C26"/>
  <c r="E25"/>
  <c r="D25"/>
  <c r="C25"/>
  <c r="E23"/>
  <c r="D23"/>
  <c r="C23"/>
  <c r="E22"/>
  <c r="D22"/>
  <c r="C22"/>
  <c r="E21"/>
  <c r="D21"/>
  <c r="C21"/>
  <c r="R20"/>
  <c r="G19"/>
  <c r="G28" s="1"/>
  <c r="F19"/>
  <c r="F28" s="1"/>
  <c r="R18"/>
  <c r="N18"/>
  <c r="G18"/>
  <c r="G27" s="1"/>
  <c r="F18"/>
  <c r="F27" s="1"/>
  <c r="R17"/>
  <c r="N17"/>
  <c r="G17"/>
  <c r="G26" s="1"/>
  <c r="F17"/>
  <c r="F26" s="1"/>
  <c r="R16"/>
  <c r="G16"/>
  <c r="G25" s="1"/>
  <c r="F16"/>
  <c r="F25" s="1"/>
  <c r="R15"/>
  <c r="G15"/>
  <c r="G23" s="1"/>
  <c r="F15"/>
  <c r="F23" s="1"/>
  <c r="G14"/>
  <c r="G22" s="1"/>
  <c r="F14"/>
  <c r="F22" s="1"/>
  <c r="P13"/>
  <c r="G13"/>
  <c r="G21" s="1"/>
  <c r="F13"/>
  <c r="F21" s="1"/>
  <c r="R27" l="1"/>
  <c r="N28"/>
  <c r="N16"/>
  <c r="N25"/>
  <c r="R26"/>
  <c r="N22"/>
  <c r="N27"/>
  <c r="N23"/>
  <c r="N15"/>
  <c r="R14"/>
  <c r="R22"/>
  <c r="N14"/>
  <c r="N13"/>
  <c r="R21"/>
  <c r="O21"/>
  <c r="N21"/>
  <c r="R28"/>
  <c r="N26"/>
  <c r="R13"/>
  <c r="N19"/>
  <c r="R19"/>
  <c r="S14" l="1"/>
  <c r="R25"/>
  <c r="S16" s="1"/>
  <c r="R23"/>
  <c r="S15" s="1"/>
  <c r="S13"/>
</calcChain>
</file>

<file path=xl/sharedStrings.xml><?xml version="1.0" encoding="utf-8"?>
<sst xmlns="http://schemas.openxmlformats.org/spreadsheetml/2006/main" count="45" uniqueCount="39">
  <si>
    <r>
      <t>на одного человека ООО ”Санаторий имени Станко”</t>
    </r>
    <r>
      <rPr>
        <sz val="14"/>
        <color theme="1"/>
        <rFont val="Times New Roman"/>
        <family val="1"/>
        <charset val="204"/>
      </rPr>
      <t xml:space="preserve"> </t>
    </r>
  </si>
  <si>
    <t>Категория номера</t>
  </si>
  <si>
    <t>Утвержденная цена   
с 27.08.2018г.   
по 30.12.2018г.</t>
  </si>
  <si>
    <t>Акция «Осенний ценопад»                    с 27.08.2018г. 
по 28.12.2018г.</t>
  </si>
  <si>
    <t>Утвержденная цена  с 09.01.2018г. 
по 03.06.2018г.</t>
  </si>
  <si>
    <t>рост цены 2019/2018, %</t>
  </si>
  <si>
    <t>рост цены 
4 и 1 кв. 2018г., %</t>
  </si>
  <si>
    <t>рост к несезону</t>
  </si>
  <si>
    <t xml:space="preserve">Стандарт 2 -местный </t>
  </si>
  <si>
    <t>Стандарт улучшенный</t>
  </si>
  <si>
    <t>Стандарт 1-местный</t>
  </si>
  <si>
    <t xml:space="preserve">«Люкс» или «Студия» с кондиционером при двухместном размещении </t>
  </si>
  <si>
    <t xml:space="preserve">«Люкс» или «Студия» без кондиционера при двухместном размещении </t>
  </si>
  <si>
    <t>«Люкс» или «Студия» при одноместном размещении</t>
  </si>
  <si>
    <t>Дополнительное место в номере Стандарт (ребенок до 14 лет)</t>
  </si>
  <si>
    <t>Дополнительное место в номере «Люкс» или «Студия» (ребенок до 14 лет)</t>
  </si>
  <si>
    <t xml:space="preserve">              </t>
  </si>
  <si>
    <t>В стоимость путевки на санаторно-курортное лечение входит:</t>
  </si>
  <si>
    <t>- лечение по утвержденным стандартам,</t>
  </si>
  <si>
    <t>- проживание в комфортабельных номерах,</t>
  </si>
  <si>
    <t>- 4-х разовое питание,</t>
  </si>
  <si>
    <t>- питьевая минеральная вода,</t>
  </si>
  <si>
    <t>- Wi-Fi в кафе и холлах санатория,</t>
  </si>
  <si>
    <t xml:space="preserve">- бесплатная автостоянка.            </t>
  </si>
  <si>
    <t>Игошина С.В.</t>
  </si>
  <si>
    <t>Расчетный час – 8:00. Прием отдыхающих осуществляется в день заезда с 8:00, заселение в номер с 10:00, выезд до  8:00 часов  утра.</t>
  </si>
  <si>
    <t>на  2020 год</t>
  </si>
  <si>
    <t>Прайс-лист стоимости на специальные программы</t>
  </si>
  <si>
    <t>Антистресс          7 дней</t>
  </si>
  <si>
    <t>Красивая фигура                 7 дней</t>
  </si>
  <si>
    <t>Лечение гипертонич. болезни              10 дней</t>
  </si>
  <si>
    <t>Очищение организма           6 дней</t>
  </si>
  <si>
    <t>Здоровый ребенок               7 дней</t>
  </si>
  <si>
    <t>Женское здоровье            10 дней       Жизнь без боли в позвоночнике    10 дней</t>
  </si>
  <si>
    <t>Варикозу- нет     12 дней</t>
  </si>
  <si>
    <t xml:space="preserve">«Люкс» или «Студия»  при двухместном размещении </t>
  </si>
  <si>
    <t>Низкий сезон с 09.01.2020 по 02.06.2020 и с 02.09.2020 по 30.12.2020</t>
  </si>
  <si>
    <t>Высокий сезонс 03.06.2020 по 01.09.2020</t>
  </si>
  <si>
    <t xml:space="preserve"> В соответствии с приказом МинЗдравСоцРазвития № 256 от 22.11.2004 г. для прохождения   санаторно-курортного лечения необходимо оформление санаторно-курортной карты. Для детей обязательно - справка о контактах, справка о прививках от педиатра или из ДОУ, анализ на энтеробиоз.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</si>
</sst>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0" fontId="4" fillId="0" borderId="6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142875</xdr:rowOff>
    </xdr:from>
    <xdr:to>
      <xdr:col>0</xdr:col>
      <xdr:colOff>1209675</xdr:colOff>
      <xdr:row>6</xdr:row>
      <xdr:rowOff>232252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2925"/>
          <a:ext cx="1028700" cy="679927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>
      <selection activeCell="H39" sqref="H39"/>
    </sheetView>
  </sheetViews>
  <sheetFormatPr defaultRowHeight="15"/>
  <cols>
    <col min="1" max="1" width="45.28515625" customWidth="1"/>
    <col min="2" max="2" width="18" customWidth="1"/>
    <col min="3" max="7" width="18" hidden="1" customWidth="1"/>
    <col min="8" max="13" width="18" customWidth="1"/>
    <col min="14" max="14" width="18" hidden="1" customWidth="1"/>
    <col min="15" max="15" width="15.85546875" hidden="1" customWidth="1"/>
    <col min="16" max="20" width="0" hidden="1" customWidth="1"/>
  </cols>
  <sheetData>
    <row r="1" spans="1:19" ht="15.75">
      <c r="B1" s="1"/>
    </row>
    <row r="2" spans="1:19" ht="15.75">
      <c r="B2" s="1"/>
    </row>
    <row r="3" spans="1:19" ht="15.75">
      <c r="B3" s="1"/>
    </row>
    <row r="4" spans="1:19" ht="15.75">
      <c r="B4" s="1"/>
    </row>
    <row r="6" spans="1:19" hidden="1"/>
    <row r="7" spans="1:19" ht="19.5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9" ht="19.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9" ht="18.75">
      <c r="A9" s="18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9" ht="19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9" ht="95.25" thickBot="1">
      <c r="A11" s="3" t="s">
        <v>1</v>
      </c>
      <c r="B11" s="4" t="s">
        <v>29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4" t="s">
        <v>30</v>
      </c>
      <c r="I11" s="4" t="s">
        <v>28</v>
      </c>
      <c r="J11" s="4" t="s">
        <v>31</v>
      </c>
      <c r="K11" s="4" t="s">
        <v>32</v>
      </c>
      <c r="L11" s="4" t="s">
        <v>33</v>
      </c>
      <c r="M11" s="4" t="s">
        <v>34</v>
      </c>
      <c r="N11" s="4" t="s">
        <v>7</v>
      </c>
    </row>
    <row r="12" spans="1:19" ht="20.25" thickBot="1">
      <c r="A12" s="19" t="s">
        <v>36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9" ht="19.5" thickBot="1">
      <c r="A13" s="6" t="s">
        <v>8</v>
      </c>
      <c r="B13" s="7">
        <v>18200</v>
      </c>
      <c r="C13" s="7">
        <v>2400</v>
      </c>
      <c r="D13" s="7">
        <v>2200</v>
      </c>
      <c r="E13" s="7">
        <v>2300</v>
      </c>
      <c r="F13" s="8">
        <f t="shared" ref="F13:F19" si="0">B13/C13-100%</f>
        <v>6.583333333333333</v>
      </c>
      <c r="G13" s="8">
        <f t="shared" ref="G13:G19" si="1">C13/E13-100%</f>
        <v>4.3478260869565188E-2</v>
      </c>
      <c r="H13" s="7">
        <v>25000</v>
      </c>
      <c r="I13" s="7">
        <v>17500</v>
      </c>
      <c r="J13" s="7">
        <v>15600</v>
      </c>
      <c r="K13" s="7">
        <v>13125</v>
      </c>
      <c r="L13" s="7">
        <v>25000</v>
      </c>
      <c r="M13" s="7">
        <v>29400</v>
      </c>
      <c r="N13" s="9">
        <f>H13/B13-100%</f>
        <v>0.37362637362637363</v>
      </c>
      <c r="O13" s="10">
        <v>1800</v>
      </c>
      <c r="P13" s="11">
        <f>O13/B13-100%</f>
        <v>-0.90109890109890112</v>
      </c>
      <c r="R13">
        <f>(B13*9+H13*3)/12</f>
        <v>19900</v>
      </c>
      <c r="S13">
        <f>(R13+R21)/2</f>
        <v>21450</v>
      </c>
    </row>
    <row r="14" spans="1:19" ht="19.5" thickBot="1">
      <c r="A14" s="6" t="s">
        <v>9</v>
      </c>
      <c r="B14" s="12">
        <v>19600</v>
      </c>
      <c r="C14" s="12">
        <v>2600</v>
      </c>
      <c r="D14" s="12">
        <v>2400</v>
      </c>
      <c r="E14" s="12">
        <v>2500</v>
      </c>
      <c r="F14" s="8">
        <f t="shared" si="0"/>
        <v>6.5384615384615383</v>
      </c>
      <c r="G14" s="8">
        <f t="shared" si="1"/>
        <v>4.0000000000000036E-2</v>
      </c>
      <c r="H14" s="12">
        <v>27000</v>
      </c>
      <c r="I14" s="12">
        <v>18900</v>
      </c>
      <c r="J14" s="12">
        <v>16800</v>
      </c>
      <c r="K14" s="12">
        <v>14175</v>
      </c>
      <c r="L14" s="12">
        <v>27000</v>
      </c>
      <c r="M14" s="12">
        <v>31800</v>
      </c>
      <c r="N14" s="9">
        <f t="shared" ref="N14:N28" si="2">H14/B14-100%</f>
        <v>0.37755102040816335</v>
      </c>
      <c r="O14" s="11"/>
      <c r="P14" s="11"/>
      <c r="R14">
        <f t="shared" ref="R14:R28" si="3">(B14*9+H14*3)/12</f>
        <v>21450</v>
      </c>
      <c r="S14">
        <f>(R14+R22)/2</f>
        <v>23000</v>
      </c>
    </row>
    <row r="15" spans="1:19" ht="19.5" thickBot="1">
      <c r="A15" s="6" t="s">
        <v>10</v>
      </c>
      <c r="B15" s="12">
        <v>20300</v>
      </c>
      <c r="C15" s="12">
        <v>2700</v>
      </c>
      <c r="D15" s="12">
        <v>2500</v>
      </c>
      <c r="E15" s="12">
        <v>2600</v>
      </c>
      <c r="F15" s="8">
        <f t="shared" si="0"/>
        <v>6.5185185185185182</v>
      </c>
      <c r="G15" s="8">
        <f t="shared" si="1"/>
        <v>3.8461538461538547E-2</v>
      </c>
      <c r="H15" s="12">
        <v>28000</v>
      </c>
      <c r="I15" s="12">
        <v>19600</v>
      </c>
      <c r="J15" s="12">
        <v>17400</v>
      </c>
      <c r="K15" s="12"/>
      <c r="L15" s="12">
        <v>28000</v>
      </c>
      <c r="M15" s="12">
        <v>33000</v>
      </c>
      <c r="N15" s="9">
        <f t="shared" si="2"/>
        <v>0.3793103448275863</v>
      </c>
      <c r="O15" s="11"/>
      <c r="P15" s="11"/>
      <c r="R15">
        <f t="shared" si="3"/>
        <v>22225</v>
      </c>
      <c r="S15">
        <f>(R15+R23)/2</f>
        <v>23775</v>
      </c>
    </row>
    <row r="16" spans="1:19" ht="32.25" thickBot="1">
      <c r="A16" s="6" t="s">
        <v>35</v>
      </c>
      <c r="B16" s="12">
        <v>21700</v>
      </c>
      <c r="C16" s="12">
        <v>2900</v>
      </c>
      <c r="D16" s="12">
        <v>2600</v>
      </c>
      <c r="E16" s="12">
        <v>2800</v>
      </c>
      <c r="F16" s="8">
        <f t="shared" si="0"/>
        <v>6.4827586206896548</v>
      </c>
      <c r="G16" s="8">
        <f t="shared" si="1"/>
        <v>3.5714285714285809E-2</v>
      </c>
      <c r="H16" s="12">
        <v>30000</v>
      </c>
      <c r="I16" s="12">
        <v>21000</v>
      </c>
      <c r="J16" s="12">
        <v>18600</v>
      </c>
      <c r="K16" s="12">
        <v>15750</v>
      </c>
      <c r="L16" s="12">
        <v>30000</v>
      </c>
      <c r="M16" s="12">
        <v>35400</v>
      </c>
      <c r="N16" s="9">
        <f t="shared" si="2"/>
        <v>0.38248847926267282</v>
      </c>
      <c r="O16" s="11"/>
      <c r="P16" s="11"/>
      <c r="R16">
        <f t="shared" si="3"/>
        <v>23775</v>
      </c>
      <c r="S16">
        <f>(R16+R25)/2</f>
        <v>25325</v>
      </c>
    </row>
    <row r="17" spans="1:18" ht="32.25" thickBot="1">
      <c r="A17" s="6" t="s">
        <v>13</v>
      </c>
      <c r="B17" s="12">
        <v>33600</v>
      </c>
      <c r="C17" s="12">
        <v>4500</v>
      </c>
      <c r="D17" s="12">
        <v>4000</v>
      </c>
      <c r="E17" s="12">
        <v>4300</v>
      </c>
      <c r="F17" s="8">
        <f t="shared" si="0"/>
        <v>6.4666666666666668</v>
      </c>
      <c r="G17" s="8">
        <f t="shared" si="1"/>
        <v>4.6511627906976827E-2</v>
      </c>
      <c r="H17" s="12">
        <v>47000</v>
      </c>
      <c r="I17" s="12">
        <v>32900</v>
      </c>
      <c r="J17" s="12">
        <v>28800</v>
      </c>
      <c r="K17" s="12"/>
      <c r="L17" s="12">
        <v>47000</v>
      </c>
      <c r="M17" s="12">
        <v>55800</v>
      </c>
      <c r="N17" s="9">
        <f t="shared" si="2"/>
        <v>0.39880952380952372</v>
      </c>
      <c r="O17" s="11"/>
      <c r="P17" s="11"/>
      <c r="R17">
        <f t="shared" si="3"/>
        <v>36950</v>
      </c>
    </row>
    <row r="18" spans="1:18" ht="32.25" thickBot="1">
      <c r="A18" s="6" t="s">
        <v>14</v>
      </c>
      <c r="B18" s="12"/>
      <c r="C18" s="12">
        <v>1600</v>
      </c>
      <c r="D18" s="12">
        <v>1400</v>
      </c>
      <c r="E18" s="12">
        <v>1500</v>
      </c>
      <c r="F18" s="8">
        <f t="shared" si="0"/>
        <v>-1</v>
      </c>
      <c r="G18" s="8">
        <f t="shared" si="1"/>
        <v>6.6666666666666652E-2</v>
      </c>
      <c r="H18" s="12"/>
      <c r="I18" s="12"/>
      <c r="J18" s="12"/>
      <c r="K18" s="12">
        <v>11900</v>
      </c>
      <c r="L18" s="12"/>
      <c r="M18" s="12"/>
      <c r="N18" s="9" t="e">
        <f t="shared" si="2"/>
        <v>#DIV/0!</v>
      </c>
      <c r="O18" s="11"/>
      <c r="P18" s="11"/>
      <c r="R18">
        <f t="shared" si="3"/>
        <v>0</v>
      </c>
    </row>
    <row r="19" spans="1:18" ht="32.25" thickBot="1">
      <c r="A19" s="6" t="s">
        <v>15</v>
      </c>
      <c r="B19" s="12"/>
      <c r="C19" s="12">
        <v>1900</v>
      </c>
      <c r="D19" s="12">
        <v>1700</v>
      </c>
      <c r="E19" s="12">
        <v>1800</v>
      </c>
      <c r="F19" s="8">
        <f t="shared" si="0"/>
        <v>-1</v>
      </c>
      <c r="G19" s="8">
        <f t="shared" si="1"/>
        <v>5.555555555555558E-2</v>
      </c>
      <c r="H19" s="12"/>
      <c r="I19" s="12"/>
      <c r="J19" s="12"/>
      <c r="K19" s="12">
        <v>14000</v>
      </c>
      <c r="L19" s="12"/>
      <c r="M19" s="12"/>
      <c r="N19" s="9" t="e">
        <f t="shared" si="2"/>
        <v>#DIV/0!</v>
      </c>
      <c r="O19" s="11"/>
      <c r="P19" s="11"/>
      <c r="R19">
        <f t="shared" si="3"/>
        <v>0</v>
      </c>
    </row>
    <row r="20" spans="1:18" ht="20.25" thickBot="1">
      <c r="A20" s="19" t="s">
        <v>37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13"/>
      <c r="O20" s="11"/>
      <c r="P20" s="11"/>
      <c r="R20">
        <f t="shared" si="3"/>
        <v>0</v>
      </c>
    </row>
    <row r="21" spans="1:18" ht="19.5" thickBot="1">
      <c r="A21" s="6" t="s">
        <v>8</v>
      </c>
      <c r="B21" s="7">
        <v>21000</v>
      </c>
      <c r="C21" s="7">
        <f t="shared" ref="C21:H23" si="4">C13-400</f>
        <v>2000</v>
      </c>
      <c r="D21" s="7">
        <f t="shared" si="4"/>
        <v>1800</v>
      </c>
      <c r="E21" s="7">
        <f t="shared" si="4"/>
        <v>1900</v>
      </c>
      <c r="F21" s="7">
        <f t="shared" si="4"/>
        <v>-393.41666666666669</v>
      </c>
      <c r="G21" s="7">
        <f t="shared" si="4"/>
        <v>-399.95652173913044</v>
      </c>
      <c r="H21" s="7">
        <v>29000</v>
      </c>
      <c r="I21" s="7">
        <v>20300</v>
      </c>
      <c r="J21" s="7">
        <v>18000</v>
      </c>
      <c r="K21" s="7">
        <v>15225</v>
      </c>
      <c r="L21" s="7">
        <v>29000</v>
      </c>
      <c r="M21" s="7">
        <v>34200</v>
      </c>
      <c r="N21" s="9">
        <f t="shared" si="2"/>
        <v>0.38095238095238093</v>
      </c>
      <c r="O21" s="10">
        <f>H21*0.72</f>
        <v>20880</v>
      </c>
      <c r="P21" s="11"/>
      <c r="R21">
        <f t="shared" si="3"/>
        <v>23000</v>
      </c>
    </row>
    <row r="22" spans="1:18" ht="19.5" thickBot="1">
      <c r="A22" s="6" t="s">
        <v>9</v>
      </c>
      <c r="B22" s="7">
        <v>22400</v>
      </c>
      <c r="C22" s="7">
        <f t="shared" si="4"/>
        <v>2200</v>
      </c>
      <c r="D22" s="7">
        <f t="shared" si="4"/>
        <v>2000</v>
      </c>
      <c r="E22" s="7">
        <f t="shared" si="4"/>
        <v>2100</v>
      </c>
      <c r="F22" s="7">
        <f t="shared" si="4"/>
        <v>-393.46153846153845</v>
      </c>
      <c r="G22" s="7">
        <f t="shared" si="4"/>
        <v>-399.96</v>
      </c>
      <c r="H22" s="7">
        <v>31000</v>
      </c>
      <c r="I22" s="7">
        <v>21700</v>
      </c>
      <c r="J22" s="7">
        <v>19200</v>
      </c>
      <c r="K22" s="7">
        <v>16275</v>
      </c>
      <c r="L22" s="7">
        <v>31000</v>
      </c>
      <c r="M22" s="7">
        <v>36600</v>
      </c>
      <c r="N22" s="9">
        <f t="shared" si="2"/>
        <v>0.3839285714285714</v>
      </c>
      <c r="O22" s="11"/>
      <c r="P22" s="11"/>
      <c r="R22">
        <f t="shared" si="3"/>
        <v>24550</v>
      </c>
    </row>
    <row r="23" spans="1:18" ht="19.5" thickBot="1">
      <c r="A23" s="6" t="s">
        <v>10</v>
      </c>
      <c r="B23" s="7">
        <v>23100</v>
      </c>
      <c r="C23" s="7">
        <f t="shared" si="4"/>
        <v>2300</v>
      </c>
      <c r="D23" s="7">
        <f t="shared" si="4"/>
        <v>2100</v>
      </c>
      <c r="E23" s="7">
        <f t="shared" si="4"/>
        <v>2200</v>
      </c>
      <c r="F23" s="7">
        <f t="shared" si="4"/>
        <v>-393.48148148148147</v>
      </c>
      <c r="G23" s="7">
        <f t="shared" si="4"/>
        <v>-399.96153846153845</v>
      </c>
      <c r="H23" s="7">
        <v>32000</v>
      </c>
      <c r="I23" s="7">
        <v>22400</v>
      </c>
      <c r="J23" s="7">
        <v>19800</v>
      </c>
      <c r="K23" s="7"/>
      <c r="L23" s="7">
        <v>32000</v>
      </c>
      <c r="M23" s="7">
        <v>37800</v>
      </c>
      <c r="N23" s="9">
        <f t="shared" si="2"/>
        <v>0.38528138528138522</v>
      </c>
      <c r="O23" s="11"/>
      <c r="P23" s="11"/>
      <c r="R23">
        <f t="shared" si="3"/>
        <v>25325</v>
      </c>
    </row>
    <row r="24" spans="1:18" ht="32.25" thickBot="1">
      <c r="A24" s="6" t="s">
        <v>11</v>
      </c>
      <c r="B24" s="7">
        <v>25200</v>
      </c>
      <c r="C24" s="7" t="e">
        <f>#REF!-400</f>
        <v>#REF!</v>
      </c>
      <c r="D24" s="7" t="e">
        <f>#REF!-400</f>
        <v>#REF!</v>
      </c>
      <c r="E24" s="7" t="e">
        <f>#REF!-400</f>
        <v>#REF!</v>
      </c>
      <c r="F24" s="7" t="e">
        <f>#REF!-400</f>
        <v>#REF!</v>
      </c>
      <c r="G24" s="7" t="e">
        <f>#REF!-400</f>
        <v>#REF!</v>
      </c>
      <c r="H24" s="7">
        <v>35000</v>
      </c>
      <c r="I24" s="7">
        <v>24500</v>
      </c>
      <c r="J24" s="7">
        <v>21600</v>
      </c>
      <c r="K24" s="7">
        <v>18375</v>
      </c>
      <c r="L24" s="7">
        <v>35000</v>
      </c>
      <c r="M24" s="7">
        <v>41400</v>
      </c>
      <c r="N24" s="9">
        <f t="shared" si="2"/>
        <v>0.38888888888888884</v>
      </c>
      <c r="O24" s="11"/>
      <c r="P24" s="11"/>
      <c r="R24">
        <f t="shared" si="3"/>
        <v>27650</v>
      </c>
    </row>
    <row r="25" spans="1:18" ht="32.25" thickBot="1">
      <c r="A25" s="6" t="s">
        <v>12</v>
      </c>
      <c r="B25" s="7">
        <v>24500</v>
      </c>
      <c r="C25" s="7">
        <f>C16-400</f>
        <v>2500</v>
      </c>
      <c r="D25" s="7">
        <f>D16-400</f>
        <v>2200</v>
      </c>
      <c r="E25" s="7">
        <f>E16-400</f>
        <v>2400</v>
      </c>
      <c r="F25" s="7">
        <f>F16-400</f>
        <v>-393.51724137931035</v>
      </c>
      <c r="G25" s="7">
        <f>G16-400</f>
        <v>-399.96428571428572</v>
      </c>
      <c r="H25" s="7">
        <v>34000</v>
      </c>
      <c r="I25" s="7">
        <v>23800</v>
      </c>
      <c r="J25" s="7">
        <v>21000</v>
      </c>
      <c r="K25" s="7">
        <v>17850</v>
      </c>
      <c r="L25" s="7">
        <v>34000</v>
      </c>
      <c r="M25" s="7">
        <v>40200</v>
      </c>
      <c r="N25" s="9">
        <f t="shared" si="2"/>
        <v>0.38775510204081631</v>
      </c>
      <c r="O25" s="11"/>
      <c r="P25" s="11"/>
      <c r="R25">
        <f t="shared" si="3"/>
        <v>26875</v>
      </c>
    </row>
    <row r="26" spans="1:18" ht="32.25" thickBot="1">
      <c r="A26" s="6" t="s">
        <v>13</v>
      </c>
      <c r="B26" s="7">
        <v>37800</v>
      </c>
      <c r="C26" s="7">
        <f>C17-400</f>
        <v>4100</v>
      </c>
      <c r="D26" s="7">
        <f>D17-400</f>
        <v>3600</v>
      </c>
      <c r="E26" s="7">
        <f>E17-400</f>
        <v>3900</v>
      </c>
      <c r="F26" s="7">
        <f>F17-400</f>
        <v>-393.53333333333336</v>
      </c>
      <c r="G26" s="7">
        <f>G17-400</f>
        <v>-399.95348837209303</v>
      </c>
      <c r="H26" s="7">
        <v>53000</v>
      </c>
      <c r="I26" s="7">
        <v>27100</v>
      </c>
      <c r="J26" s="7">
        <v>32400</v>
      </c>
      <c r="K26" s="7"/>
      <c r="L26" s="7">
        <v>53000</v>
      </c>
      <c r="M26" s="7">
        <v>63000</v>
      </c>
      <c r="N26" s="9">
        <f t="shared" si="2"/>
        <v>0.40211640211640209</v>
      </c>
      <c r="O26" s="11"/>
      <c r="P26" s="11"/>
      <c r="R26">
        <f t="shared" si="3"/>
        <v>41600</v>
      </c>
    </row>
    <row r="27" spans="1:18" ht="32.25" thickBot="1">
      <c r="A27" s="6" t="s">
        <v>14</v>
      </c>
      <c r="B27" s="7"/>
      <c r="C27" s="7">
        <f>C18-400</f>
        <v>1200</v>
      </c>
      <c r="D27" s="7">
        <f>D18-400</f>
        <v>1000</v>
      </c>
      <c r="E27" s="7">
        <f>E18-400</f>
        <v>1100</v>
      </c>
      <c r="F27" s="7">
        <f>F18-400</f>
        <v>-401</v>
      </c>
      <c r="G27" s="7">
        <f>G18-400</f>
        <v>-399.93333333333334</v>
      </c>
      <c r="H27" s="7"/>
      <c r="I27" s="7"/>
      <c r="J27" s="7"/>
      <c r="K27" s="7">
        <v>14000</v>
      </c>
      <c r="L27" s="7"/>
      <c r="M27" s="7"/>
      <c r="N27" s="9" t="e">
        <f t="shared" si="2"/>
        <v>#DIV/0!</v>
      </c>
      <c r="O27" s="11"/>
      <c r="P27" s="11"/>
      <c r="R27">
        <f t="shared" si="3"/>
        <v>0</v>
      </c>
    </row>
    <row r="28" spans="1:18" ht="32.25" thickBot="1">
      <c r="A28" s="6" t="s">
        <v>15</v>
      </c>
      <c r="B28" s="7"/>
      <c r="C28" s="7">
        <f>C19-400</f>
        <v>1500</v>
      </c>
      <c r="D28" s="7">
        <f>D19-400</f>
        <v>1300</v>
      </c>
      <c r="E28" s="7">
        <f>E19-400</f>
        <v>1400</v>
      </c>
      <c r="F28" s="7">
        <f>F19-400</f>
        <v>-401</v>
      </c>
      <c r="G28" s="7">
        <f>G19-400</f>
        <v>-399.94444444444446</v>
      </c>
      <c r="H28" s="7"/>
      <c r="I28" s="7"/>
      <c r="J28" s="7"/>
      <c r="K28" s="7">
        <v>16800</v>
      </c>
      <c r="L28" s="7"/>
      <c r="M28" s="7"/>
      <c r="N28" s="9" t="e">
        <f t="shared" si="2"/>
        <v>#DIV/0!</v>
      </c>
      <c r="O28" s="11"/>
      <c r="P28" s="11"/>
      <c r="R28">
        <f t="shared" si="3"/>
        <v>0</v>
      </c>
    </row>
    <row r="29" spans="1:18" ht="18.75">
      <c r="A29" s="14" t="s">
        <v>16</v>
      </c>
      <c r="B29" s="14"/>
      <c r="H29" s="14"/>
      <c r="I29" s="14"/>
      <c r="J29" s="14"/>
      <c r="K29" s="14"/>
      <c r="L29" s="14"/>
      <c r="M29" s="14"/>
    </row>
    <row r="30" spans="1:18" ht="15" customHeight="1">
      <c r="A30" s="16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8" ht="15" customHeight="1">
      <c r="A31" s="16" t="s">
        <v>38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8" ht="16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 customHeight="1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>
      <c r="A35" s="15" t="s">
        <v>18</v>
      </c>
      <c r="B35" s="15"/>
      <c r="H35" s="15"/>
      <c r="I35" s="15"/>
      <c r="J35" s="15"/>
      <c r="K35" s="15"/>
      <c r="L35" s="15"/>
      <c r="M35" s="15"/>
    </row>
    <row r="36" spans="1:13">
      <c r="A36" s="15" t="s">
        <v>19</v>
      </c>
      <c r="B36" s="15"/>
      <c r="H36" s="15"/>
      <c r="I36" s="15"/>
      <c r="J36" s="15"/>
      <c r="K36" s="15"/>
      <c r="L36" s="15"/>
      <c r="M36" s="15"/>
    </row>
    <row r="37" spans="1:13">
      <c r="A37" s="15" t="s">
        <v>20</v>
      </c>
      <c r="B37" s="15"/>
      <c r="H37" s="15"/>
      <c r="I37" s="15"/>
      <c r="J37" s="15"/>
      <c r="K37" s="15"/>
      <c r="L37" s="15"/>
      <c r="M37" s="15"/>
    </row>
    <row r="38" spans="1:13">
      <c r="A38" s="15" t="s">
        <v>21</v>
      </c>
      <c r="B38" s="15"/>
      <c r="H38" s="15"/>
      <c r="I38" s="15"/>
      <c r="J38" s="15"/>
      <c r="K38" s="15"/>
      <c r="L38" s="15"/>
      <c r="M38" s="15"/>
    </row>
    <row r="39" spans="1:13">
      <c r="A39" s="15" t="s">
        <v>22</v>
      </c>
      <c r="B39" s="15"/>
      <c r="H39" s="15"/>
      <c r="I39" s="15"/>
      <c r="J39" s="15"/>
      <c r="K39" s="15"/>
      <c r="L39" s="15"/>
      <c r="M39" s="15"/>
    </row>
    <row r="40" spans="1:13">
      <c r="A40" s="15" t="s">
        <v>23</v>
      </c>
      <c r="B40" s="15"/>
      <c r="H40" s="15"/>
      <c r="I40" s="15"/>
      <c r="J40" s="15"/>
      <c r="K40" s="15"/>
      <c r="L40" s="15"/>
      <c r="M40" s="15"/>
    </row>
    <row r="42" spans="1:13">
      <c r="A42" s="15"/>
      <c r="B42" s="15"/>
      <c r="C42" t="s">
        <v>24</v>
      </c>
      <c r="H42" s="15"/>
      <c r="I42" s="15"/>
      <c r="J42" s="15"/>
      <c r="K42" s="15"/>
      <c r="L42" s="15"/>
      <c r="M42" s="15"/>
    </row>
  </sheetData>
  <mergeCells count="10">
    <mergeCell ref="A31:M31"/>
    <mergeCell ref="A32:M32"/>
    <mergeCell ref="A33:M33"/>
    <mergeCell ref="A34:M34"/>
    <mergeCell ref="A7:M7"/>
    <mergeCell ref="A8:M8"/>
    <mergeCell ref="A9:M9"/>
    <mergeCell ref="A12:M12"/>
    <mergeCell ref="A20:M20"/>
    <mergeCell ref="A30:M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2018-11-06T10:56:56Z</dcterms:created>
  <dcterms:modified xsi:type="dcterms:W3CDTF">2020-01-17T05:54:37Z</dcterms:modified>
</cp:coreProperties>
</file>